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7875" activeTab="1"/>
  </bookViews>
  <sheets>
    <sheet name="2014年蓬安县公共财政收支决算表" sheetId="1" r:id="rId1"/>
    <sheet name="2014年蓬安县政府性基金收支决算表" sheetId="2" r:id="rId2"/>
  </sheets>
  <definedNames/>
  <calcPr fullCalcOnLoad="1"/>
</workbook>
</file>

<file path=xl/sharedStrings.xml><?xml version="1.0" encoding="utf-8"?>
<sst xmlns="http://schemas.openxmlformats.org/spreadsheetml/2006/main" count="180" uniqueCount="170">
  <si>
    <t>编制单位：蓬安县财政局</t>
  </si>
  <si>
    <t>单位：万元</t>
  </si>
  <si>
    <t>项          目</t>
  </si>
  <si>
    <t>预算数</t>
  </si>
  <si>
    <t>决算数</t>
  </si>
  <si>
    <t>功能分类</t>
  </si>
  <si>
    <t>一、税收收入</t>
  </si>
  <si>
    <t>一、一般公共服务</t>
  </si>
  <si>
    <t xml:space="preserve">     增值税</t>
  </si>
  <si>
    <t>二、外交</t>
  </si>
  <si>
    <t xml:space="preserve">     营业税</t>
  </si>
  <si>
    <t>三、国防</t>
  </si>
  <si>
    <t xml:space="preserve">     企业所得税</t>
  </si>
  <si>
    <t>四、公共安全</t>
  </si>
  <si>
    <t xml:space="preserve">     企业所得税退税</t>
  </si>
  <si>
    <t>五、教育</t>
  </si>
  <si>
    <t xml:space="preserve">     个人所得税</t>
  </si>
  <si>
    <t>六、科学技术</t>
  </si>
  <si>
    <t xml:space="preserve">     资源税</t>
  </si>
  <si>
    <t>七、文化体育与传媒</t>
  </si>
  <si>
    <t xml:space="preserve">     城市维护建设税</t>
  </si>
  <si>
    <t>八、社会保障和就业</t>
  </si>
  <si>
    <t xml:space="preserve">     房产税</t>
  </si>
  <si>
    <t>九、医疗卫生</t>
  </si>
  <si>
    <t xml:space="preserve">     印花税</t>
  </si>
  <si>
    <t>十、节能环境</t>
  </si>
  <si>
    <t xml:space="preserve">     城镇土地使用税</t>
  </si>
  <si>
    <t>十一、城乡社区事务</t>
  </si>
  <si>
    <t xml:space="preserve">     土地增值税</t>
  </si>
  <si>
    <t>十二、农林水事务</t>
  </si>
  <si>
    <t xml:space="preserve">     车船使用和牌照税</t>
  </si>
  <si>
    <t>十三、交通运输</t>
  </si>
  <si>
    <t xml:space="preserve">     耕地占用税</t>
  </si>
  <si>
    <t>十四、资源勘探电力信息等事务</t>
  </si>
  <si>
    <t xml:space="preserve">     契税</t>
  </si>
  <si>
    <t>十五、商业服务业等事务</t>
  </si>
  <si>
    <t>二、非税收入</t>
  </si>
  <si>
    <t>十六、金融监管等事务支出</t>
  </si>
  <si>
    <t xml:space="preserve">     专项收入</t>
  </si>
  <si>
    <t>十七、地震灾后恢复重建支出</t>
  </si>
  <si>
    <t xml:space="preserve">     行政事业性收费收入</t>
  </si>
  <si>
    <t>十八、国土资源气象等事务</t>
  </si>
  <si>
    <t xml:space="preserve">     罚没收入</t>
  </si>
  <si>
    <t>十九、住房保障支出</t>
  </si>
  <si>
    <t xml:space="preserve">     国有资本经营收入</t>
  </si>
  <si>
    <t>二十、粮油物资储备管理事务</t>
  </si>
  <si>
    <t xml:space="preserve">     国有资源(资产)有偿使用收入</t>
  </si>
  <si>
    <t>二十一、预备费</t>
  </si>
  <si>
    <t xml:space="preserve">     其他收入</t>
  </si>
  <si>
    <t>二十二、国债还本付息支出</t>
  </si>
  <si>
    <t>二十三、其他支出</t>
  </si>
  <si>
    <t>收入合计</t>
  </si>
  <si>
    <t>支出合计</t>
  </si>
  <si>
    <t>转移性收入</t>
  </si>
  <si>
    <t>转移性支出</t>
  </si>
  <si>
    <t>上级补助收入</t>
  </si>
  <si>
    <t>上解上级支出</t>
  </si>
  <si>
    <t xml:space="preserve">       增值税和消费税税收返还收入 </t>
  </si>
  <si>
    <t xml:space="preserve">       体制上解支出</t>
  </si>
  <si>
    <t xml:space="preserve">       所得税基数返还收入</t>
  </si>
  <si>
    <t xml:space="preserve">       出口退税专项上解支出</t>
  </si>
  <si>
    <t xml:space="preserve">       成品油价格和税费改革税收返还收入</t>
  </si>
  <si>
    <t xml:space="preserve">       专项上解支出</t>
  </si>
  <si>
    <t xml:space="preserve">       其他税收返还收入</t>
  </si>
  <si>
    <t xml:space="preserve">       均衡性转移支付补助收入</t>
  </si>
  <si>
    <t>补助下级支出</t>
  </si>
  <si>
    <t xml:space="preserve">       革命老区及民族和边境地区转移支付收入</t>
  </si>
  <si>
    <t xml:space="preserve">       县级基本财力奖补机制奖补资金</t>
  </si>
  <si>
    <t xml:space="preserve">       结算补助收入</t>
  </si>
  <si>
    <t xml:space="preserve">       成品油价格和税费改革转移支付补助收入</t>
  </si>
  <si>
    <t xml:space="preserve">       基层公检法司转移支付收入</t>
  </si>
  <si>
    <t xml:space="preserve">       义务教育等转移支付收入</t>
  </si>
  <si>
    <t xml:space="preserve">       基本养老保险和低保等转移支付收入</t>
  </si>
  <si>
    <t xml:space="preserve">       新型农村合作医疗等转移支付收入</t>
  </si>
  <si>
    <t xml:space="preserve">       村级公益事业奖补等转移支付收入</t>
  </si>
  <si>
    <t xml:space="preserve">       产粮（油）大县奖励资金收入</t>
  </si>
  <si>
    <t xml:space="preserve">       固定数额补助</t>
  </si>
  <si>
    <t xml:space="preserve">       其他转移支付补助</t>
  </si>
  <si>
    <t xml:space="preserve">       专项转移支付补助</t>
  </si>
  <si>
    <t>转贷地方政府债券收入</t>
  </si>
  <si>
    <t>地方政府债券还本</t>
  </si>
  <si>
    <t>调入资金</t>
  </si>
  <si>
    <t>调出资金</t>
  </si>
  <si>
    <t>其他调入</t>
  </si>
  <si>
    <t>上年结余收入</t>
  </si>
  <si>
    <t>　　年终滚存结余</t>
  </si>
  <si>
    <t>收入总计</t>
  </si>
  <si>
    <t>支出总计</t>
  </si>
  <si>
    <t>2014年蓬安县政府性基金收支决算表</t>
  </si>
  <si>
    <t>　　　　　　　　　单位：万元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</si>
  <si>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</si>
  <si>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一、农网还贷资金收入</t>
  </si>
  <si>
    <t>一、教育</t>
  </si>
  <si>
    <t>二、山西省煤炭可持续发展基金收入</t>
  </si>
  <si>
    <t xml:space="preserve">     地方教育附加安排的支出</t>
  </si>
  <si>
    <t>三、海南省高等级公路车辆通行附加费收入</t>
  </si>
  <si>
    <t>二、科学技术</t>
  </si>
  <si>
    <t>四、转让政府还贷道路收费权收入</t>
  </si>
  <si>
    <t>三、文化体育与传媒</t>
  </si>
  <si>
    <t>五、港口建设费收入</t>
  </si>
  <si>
    <t xml:space="preserve">     文化事业建设费安排的支出</t>
  </si>
  <si>
    <t>六、散装水泥专项资金收入</t>
  </si>
  <si>
    <t xml:space="preserve">     国家电影事业发展专项资金支出</t>
  </si>
  <si>
    <t>七、新型墙体材料专项基金收入</t>
  </si>
  <si>
    <t>四、社会保障和就业</t>
  </si>
  <si>
    <t>八、旅游发展基金收入</t>
  </si>
  <si>
    <t xml:space="preserve">     大中型水库移民后期扶持基金支出</t>
  </si>
  <si>
    <t>九、文化事业建设费收入</t>
  </si>
  <si>
    <t xml:space="preserve">     小型水库移民扶助基金支出</t>
  </si>
  <si>
    <t>十、地方教育附加收入</t>
  </si>
  <si>
    <t xml:space="preserve">     残疾人就业保障金支出</t>
  </si>
  <si>
    <t>十一、江苏省地方教育基金收入</t>
  </si>
  <si>
    <t>五、城乡社区事务</t>
  </si>
  <si>
    <t>十二、新菜地开发建设基金收入</t>
  </si>
  <si>
    <t xml:space="preserve">     政府住房基金支出</t>
  </si>
  <si>
    <t>十三、新增建设用地土地有偿使用费收入</t>
  </si>
  <si>
    <t xml:space="preserve">     国有土地使用权出让收入安排的支出</t>
  </si>
  <si>
    <t>十四、育林基金收入</t>
  </si>
  <si>
    <t xml:space="preserve">     城市公用事业附加安排的支出</t>
  </si>
  <si>
    <t>十五、森林植被恢复费</t>
  </si>
  <si>
    <t xml:space="preserve">     国有土地收益基金支出</t>
  </si>
  <si>
    <t>十六、中央水利建设基金收入</t>
  </si>
  <si>
    <t xml:space="preserve">     农业土地开发资金支出</t>
  </si>
  <si>
    <t>十七、地方水利建设基金收入</t>
  </si>
  <si>
    <t xml:space="preserve">     新增建设用地有偿使用费安排的支出</t>
  </si>
  <si>
    <t>十八、山西省水资源补偿费收入</t>
  </si>
  <si>
    <t xml:space="preserve">     城市基础设施配套费安排的支出</t>
  </si>
  <si>
    <t>十九、残疾人就业保障金收入</t>
  </si>
  <si>
    <t>六、农林水事务</t>
  </si>
  <si>
    <t>二十、政府住房基金收入</t>
  </si>
  <si>
    <t xml:space="preserve">     新菜地开发建设基金支出</t>
  </si>
  <si>
    <t>二十一、城市公用事业附加收入</t>
  </si>
  <si>
    <t xml:space="preserve">     育林基金支出</t>
  </si>
  <si>
    <t>二十二、国有土地收益基金收入</t>
  </si>
  <si>
    <t>　　　森林植被恢复费安排的支出</t>
  </si>
  <si>
    <t>二十三、农业土地开发资金收入</t>
  </si>
  <si>
    <t xml:space="preserve">  中央水利建设基金支出</t>
  </si>
  <si>
    <t>二十四、国有土地使用权出让收入</t>
  </si>
  <si>
    <t xml:space="preserve">  地方水利建设基金支出</t>
  </si>
  <si>
    <t>二十五、大中型水库移民后期扶持基金收入</t>
  </si>
  <si>
    <t xml:space="preserve">  大中型水库库区基金支出</t>
  </si>
  <si>
    <t>二十六、大中型水库库区基金收入</t>
  </si>
  <si>
    <t xml:space="preserve">  三峡水库库区基金支出</t>
  </si>
  <si>
    <t>二十七、彩票公益金收入</t>
  </si>
  <si>
    <t xml:space="preserve">  南水北调工程基金支出</t>
  </si>
  <si>
    <t>二十八、城市基础设施配套费收入</t>
  </si>
  <si>
    <t xml:space="preserve">  国家重大水利工程建设基金支出</t>
  </si>
  <si>
    <t>二十九、船舶港务费</t>
  </si>
  <si>
    <t>七、交通运输支出</t>
  </si>
  <si>
    <t>三十、小型水库移民扶助基金收入</t>
  </si>
  <si>
    <t>公路水路运输</t>
  </si>
  <si>
    <t>三十一、国有重大水利工程建设基金收入</t>
  </si>
  <si>
    <t>八、资源勘探电力信息等事务</t>
  </si>
  <si>
    <t>三十二、其他政府性基金收入</t>
  </si>
  <si>
    <t xml:space="preserve">    散装水泥专项资金支出</t>
  </si>
  <si>
    <r>
      <t>三十三</t>
    </r>
    <r>
      <rPr>
        <sz val="12"/>
        <rFont val="宋体"/>
        <family val="0"/>
      </rPr>
      <t>、</t>
    </r>
    <r>
      <rPr>
        <sz val="10"/>
        <rFont val="宋体"/>
        <family val="0"/>
      </rPr>
      <t>上级补助收入</t>
    </r>
  </si>
  <si>
    <t>新型墙体材料专项基金支出</t>
  </si>
  <si>
    <t>三十四、上年结余</t>
  </si>
  <si>
    <t>九、其他支出</t>
  </si>
  <si>
    <t xml:space="preserve">    其他政府性基金支出</t>
  </si>
  <si>
    <t>彩票公益金安排的支出</t>
  </si>
  <si>
    <t>十、上解支出</t>
  </si>
  <si>
    <t>十一、本年结余</t>
  </si>
  <si>
    <t>2014年蓬安县一般公共预算收支决算表</t>
  </si>
  <si>
    <t>支              出</t>
  </si>
  <si>
    <t>收             入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</si>
  <si>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</si>
  <si>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</si>
  <si>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t>—7—</t>
  </si>
  <si>
    <t>—8—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</si>
</sst>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 ;\-0"/>
    <numFmt numFmtId="186" formatCode="0;[Red]0"/>
  </numFmts>
  <fonts count="12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3" fontId="4" fillId="0" borderId="2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184" fontId="4" fillId="0" borderId="2" xfId="0" applyNumberFormat="1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vertical="center"/>
      <protection locked="0"/>
    </xf>
    <xf numFmtId="185" fontId="5" fillId="2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 locked="0"/>
    </xf>
    <xf numFmtId="185" fontId="5" fillId="0" borderId="2" xfId="0" applyNumberFormat="1" applyFont="1" applyFill="1" applyBorder="1" applyAlignment="1" applyProtection="1">
      <alignment vertical="center"/>
      <protection/>
    </xf>
    <xf numFmtId="184" fontId="4" fillId="0" borderId="2" xfId="0" applyNumberFormat="1" applyFont="1" applyBorder="1" applyAlignment="1" applyProtection="1">
      <alignment horizontal="right" vertical="center"/>
      <protection locked="0"/>
    </xf>
    <xf numFmtId="185" fontId="5" fillId="2" borderId="2" xfId="0" applyNumberFormat="1" applyFont="1" applyFill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84" fontId="11" fillId="0" borderId="2" xfId="0" applyNumberFormat="1" applyFont="1" applyBorder="1" applyAlignment="1" applyProtection="1">
      <alignment horizontal="right" vertical="center"/>
      <protection/>
    </xf>
    <xf numFmtId="0" fontId="11" fillId="0" borderId="2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vertical="center"/>
      <protection locked="0"/>
    </xf>
    <xf numFmtId="1" fontId="11" fillId="0" borderId="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locked="0"/>
    </xf>
    <xf numFmtId="1" fontId="4" fillId="0" borderId="2" xfId="0" applyNumberFormat="1" applyFont="1" applyBorder="1" applyAlignment="1" applyProtection="1">
      <alignment horizontal="left" vertical="center"/>
      <protection locked="0"/>
    </xf>
    <xf numFmtId="1" fontId="4" fillId="0" borderId="2" xfId="0" applyNumberFormat="1" applyFont="1" applyBorder="1" applyAlignment="1" applyProtection="1">
      <alignment horizontal="right" vertical="center"/>
      <protection/>
    </xf>
    <xf numFmtId="1" fontId="4" fillId="0" borderId="2" xfId="0" applyNumberFormat="1" applyFont="1" applyBorder="1" applyAlignment="1" applyProtection="1">
      <alignment horizontal="right" vertical="center"/>
      <protection locked="0"/>
    </xf>
    <xf numFmtId="1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horizontal="right" vertical="center"/>
      <protection locked="0"/>
    </xf>
    <xf numFmtId="0" fontId="5" fillId="2" borderId="2" xfId="0" applyNumberFormat="1" applyFont="1" applyFill="1" applyBorder="1" applyAlignment="1" applyProtection="1">
      <alignment vertical="center"/>
      <protection/>
    </xf>
    <xf numFmtId="185" fontId="5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right" vertical="center"/>
      <protection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1" fontId="11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horizontal="right"/>
    </xf>
    <xf numFmtId="0" fontId="0" fillId="0" borderId="0" xfId="0" applyFont="1" applyAlignment="1" applyProtection="1">
      <alignment horizontal="right" vertical="center"/>
      <protection locked="0"/>
    </xf>
    <xf numFmtId="186" fontId="4" fillId="0" borderId="2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37">
      <selection activeCell="G58" sqref="G58"/>
    </sheetView>
  </sheetViews>
  <sheetFormatPr defaultColWidth="8.625" defaultRowHeight="14.25"/>
  <cols>
    <col min="1" max="1" width="37.875" style="9" customWidth="1"/>
    <col min="2" max="2" width="8.625" style="9" hidden="1" customWidth="1"/>
    <col min="3" max="3" width="9.00390625" style="9" customWidth="1"/>
    <col min="4" max="4" width="25.875" style="9" customWidth="1"/>
    <col min="5" max="5" width="8.625" style="9" hidden="1" customWidth="1"/>
    <col min="6" max="6" width="9.625" style="9" customWidth="1"/>
    <col min="7" max="16384" width="9.25390625" style="9" customWidth="1"/>
  </cols>
  <sheetData>
    <row r="1" spans="1:6" ht="21" customHeight="1">
      <c r="A1" s="55" t="s">
        <v>163</v>
      </c>
      <c r="B1" s="55"/>
      <c r="C1" s="55"/>
      <c r="D1" s="55"/>
      <c r="E1" s="55"/>
      <c r="F1" s="55"/>
    </row>
    <row r="2" spans="1:6" s="47" customFormat="1" ht="14.25" customHeight="1">
      <c r="A2" s="47" t="s">
        <v>0</v>
      </c>
      <c r="F2" s="48" t="s">
        <v>1</v>
      </c>
    </row>
    <row r="3" spans="1:6" ht="15" customHeight="1">
      <c r="A3" s="56" t="s">
        <v>165</v>
      </c>
      <c r="B3" s="57"/>
      <c r="C3" s="49"/>
      <c r="D3" s="58" t="s">
        <v>164</v>
      </c>
      <c r="E3" s="58"/>
      <c r="F3" s="58"/>
    </row>
    <row r="4" spans="1:6" s="6" customFormat="1" ht="1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3</v>
      </c>
      <c r="F4" s="10" t="s">
        <v>4</v>
      </c>
    </row>
    <row r="5" spans="1:6" s="21" customFormat="1" ht="12.75" customHeight="1">
      <c r="A5" s="19" t="s">
        <v>6</v>
      </c>
      <c r="B5" s="18">
        <f>SUM(B6:B19)</f>
        <v>21575</v>
      </c>
      <c r="C5" s="18">
        <f>SUM(C6:C19)</f>
        <v>27935</v>
      </c>
      <c r="D5" s="19" t="s">
        <v>7</v>
      </c>
      <c r="E5" s="20">
        <v>17492</v>
      </c>
      <c r="F5" s="19">
        <v>30298</v>
      </c>
    </row>
    <row r="6" spans="1:6" s="21" customFormat="1" ht="12.75" customHeight="1">
      <c r="A6" s="19" t="s">
        <v>8</v>
      </c>
      <c r="B6" s="22">
        <v>2078</v>
      </c>
      <c r="C6" s="23">
        <v>2070</v>
      </c>
      <c r="D6" s="19" t="s">
        <v>9</v>
      </c>
      <c r="E6" s="19">
        <v>0</v>
      </c>
      <c r="F6" s="19"/>
    </row>
    <row r="7" spans="1:6" s="21" customFormat="1" ht="12.75" customHeight="1">
      <c r="A7" s="19" t="s">
        <v>10</v>
      </c>
      <c r="B7" s="22">
        <v>6430</v>
      </c>
      <c r="C7" s="23">
        <v>10530</v>
      </c>
      <c r="D7" s="19" t="s">
        <v>11</v>
      </c>
      <c r="E7" s="19">
        <v>0</v>
      </c>
      <c r="F7" s="19">
        <v>54</v>
      </c>
    </row>
    <row r="8" spans="1:6" s="21" customFormat="1" ht="12.75" customHeight="1">
      <c r="A8" s="19" t="s">
        <v>12</v>
      </c>
      <c r="B8" s="22">
        <v>2247</v>
      </c>
      <c r="C8" s="23">
        <v>2370</v>
      </c>
      <c r="D8" s="19" t="s">
        <v>13</v>
      </c>
      <c r="E8" s="20">
        <v>6154</v>
      </c>
      <c r="F8" s="19">
        <v>8797</v>
      </c>
    </row>
    <row r="9" spans="1:6" s="21" customFormat="1" ht="12.75" customHeight="1">
      <c r="A9" s="19" t="s">
        <v>14</v>
      </c>
      <c r="B9" s="22"/>
      <c r="C9" s="23">
        <v>0</v>
      </c>
      <c r="D9" s="19" t="s">
        <v>15</v>
      </c>
      <c r="E9" s="20">
        <v>45404</v>
      </c>
      <c r="F9" s="19">
        <v>49460</v>
      </c>
    </row>
    <row r="10" spans="1:6" s="21" customFormat="1" ht="12.75" customHeight="1">
      <c r="A10" s="19" t="s">
        <v>16</v>
      </c>
      <c r="B10" s="22">
        <v>665</v>
      </c>
      <c r="C10" s="23">
        <v>981</v>
      </c>
      <c r="D10" s="19" t="s">
        <v>17</v>
      </c>
      <c r="E10" s="20">
        <v>273</v>
      </c>
      <c r="F10" s="19">
        <v>539</v>
      </c>
    </row>
    <row r="11" spans="1:6" s="21" customFormat="1" ht="12.75" customHeight="1">
      <c r="A11" s="19" t="s">
        <v>18</v>
      </c>
      <c r="B11" s="22">
        <v>25</v>
      </c>
      <c r="C11" s="23">
        <v>48</v>
      </c>
      <c r="D11" s="19" t="s">
        <v>19</v>
      </c>
      <c r="E11" s="20">
        <v>2707</v>
      </c>
      <c r="F11" s="19">
        <v>3974</v>
      </c>
    </row>
    <row r="12" spans="1:6" s="21" customFormat="1" ht="12.75" customHeight="1">
      <c r="A12" s="19" t="s">
        <v>20</v>
      </c>
      <c r="B12" s="22">
        <v>1015</v>
      </c>
      <c r="C12" s="23">
        <v>1241</v>
      </c>
      <c r="D12" s="19" t="s">
        <v>21</v>
      </c>
      <c r="E12" s="20">
        <v>28796</v>
      </c>
      <c r="F12" s="19">
        <v>42544</v>
      </c>
    </row>
    <row r="13" spans="1:6" s="21" customFormat="1" ht="12.75" customHeight="1">
      <c r="A13" s="19" t="s">
        <v>22</v>
      </c>
      <c r="B13" s="22">
        <v>268</v>
      </c>
      <c r="C13" s="23">
        <v>337</v>
      </c>
      <c r="D13" s="19" t="s">
        <v>23</v>
      </c>
      <c r="E13" s="24">
        <v>18633</v>
      </c>
      <c r="F13" s="19">
        <v>38148</v>
      </c>
    </row>
    <row r="14" spans="1:6" s="21" customFormat="1" ht="12.75" customHeight="1">
      <c r="A14" s="19" t="s">
        <v>24</v>
      </c>
      <c r="B14" s="22">
        <v>227</v>
      </c>
      <c r="C14" s="23">
        <v>271</v>
      </c>
      <c r="D14" s="19" t="s">
        <v>25</v>
      </c>
      <c r="E14" s="24">
        <v>4518</v>
      </c>
      <c r="F14" s="19">
        <v>6265</v>
      </c>
    </row>
    <row r="15" spans="1:6" s="21" customFormat="1" ht="12.75" customHeight="1">
      <c r="A15" s="19" t="s">
        <v>26</v>
      </c>
      <c r="B15" s="22">
        <v>630</v>
      </c>
      <c r="C15" s="23">
        <v>829</v>
      </c>
      <c r="D15" s="19" t="s">
        <v>27</v>
      </c>
      <c r="E15" s="24">
        <v>2855</v>
      </c>
      <c r="F15" s="19">
        <v>4500</v>
      </c>
    </row>
    <row r="16" spans="1:6" s="21" customFormat="1" ht="12.75" customHeight="1">
      <c r="A16" s="19" t="s">
        <v>28</v>
      </c>
      <c r="B16" s="22">
        <v>3800</v>
      </c>
      <c r="C16" s="23">
        <v>3413</v>
      </c>
      <c r="D16" s="19" t="s">
        <v>29</v>
      </c>
      <c r="E16" s="24">
        <v>16399</v>
      </c>
      <c r="F16" s="19">
        <v>45107</v>
      </c>
    </row>
    <row r="17" spans="1:6" s="21" customFormat="1" ht="12.75" customHeight="1">
      <c r="A17" s="19" t="s">
        <v>30</v>
      </c>
      <c r="B17" s="22">
        <v>290</v>
      </c>
      <c r="C17" s="23">
        <v>308</v>
      </c>
      <c r="D17" s="19" t="s">
        <v>31</v>
      </c>
      <c r="E17" s="24">
        <v>1920</v>
      </c>
      <c r="F17" s="19">
        <v>16792</v>
      </c>
    </row>
    <row r="18" spans="1:6" s="21" customFormat="1" ht="12.75" customHeight="1">
      <c r="A18" s="19" t="s">
        <v>32</v>
      </c>
      <c r="B18" s="22">
        <v>2000</v>
      </c>
      <c r="C18" s="23">
        <v>3101</v>
      </c>
      <c r="D18" s="19" t="s">
        <v>33</v>
      </c>
      <c r="E18" s="24">
        <v>199</v>
      </c>
      <c r="F18" s="19">
        <v>2592</v>
      </c>
    </row>
    <row r="19" spans="1:6" s="21" customFormat="1" ht="12.75" customHeight="1">
      <c r="A19" s="19" t="s">
        <v>34</v>
      </c>
      <c r="B19" s="22">
        <v>1900</v>
      </c>
      <c r="C19" s="23">
        <v>2436</v>
      </c>
      <c r="D19" s="19" t="s">
        <v>35</v>
      </c>
      <c r="E19" s="24">
        <v>522</v>
      </c>
      <c r="F19" s="19">
        <v>1075</v>
      </c>
    </row>
    <row r="20" spans="1:6" s="21" customFormat="1" ht="12.75" customHeight="1">
      <c r="A20" s="19" t="s">
        <v>36</v>
      </c>
      <c r="B20" s="22">
        <f>SUM(B21:B26)</f>
        <v>8750</v>
      </c>
      <c r="C20" s="18">
        <f>SUM(C21:C27)</f>
        <v>13045</v>
      </c>
      <c r="D20" s="19" t="s">
        <v>37</v>
      </c>
      <c r="E20" s="24">
        <v>12</v>
      </c>
      <c r="F20" s="19"/>
    </row>
    <row r="21" spans="1:6" s="21" customFormat="1" ht="12.75" customHeight="1">
      <c r="A21" s="19" t="s">
        <v>38</v>
      </c>
      <c r="B21" s="22">
        <v>850</v>
      </c>
      <c r="C21" s="23">
        <v>1014</v>
      </c>
      <c r="D21" s="19" t="s">
        <v>39</v>
      </c>
      <c r="E21" s="25">
        <v>0</v>
      </c>
      <c r="F21" s="25"/>
    </row>
    <row r="22" spans="1:6" s="21" customFormat="1" ht="12.75" customHeight="1">
      <c r="A22" s="19" t="s">
        <v>40</v>
      </c>
      <c r="B22" s="22">
        <v>5000</v>
      </c>
      <c r="C22" s="23">
        <v>6449</v>
      </c>
      <c r="D22" s="19" t="s">
        <v>41</v>
      </c>
      <c r="E22" s="24">
        <v>1132</v>
      </c>
      <c r="F22" s="25">
        <v>1644</v>
      </c>
    </row>
    <row r="23" spans="1:6" s="21" customFormat="1" ht="12.75" customHeight="1">
      <c r="A23" s="19" t="s">
        <v>42</v>
      </c>
      <c r="B23" s="22">
        <v>1100</v>
      </c>
      <c r="C23" s="23">
        <v>3155</v>
      </c>
      <c r="D23" s="19" t="s">
        <v>43</v>
      </c>
      <c r="E23" s="20">
        <v>3702</v>
      </c>
      <c r="F23" s="25">
        <v>24689</v>
      </c>
    </row>
    <row r="24" spans="1:6" s="21" customFormat="1" ht="12.75" customHeight="1">
      <c r="A24" s="19" t="s">
        <v>44</v>
      </c>
      <c r="B24" s="22"/>
      <c r="C24" s="23"/>
      <c r="D24" s="19" t="s">
        <v>45</v>
      </c>
      <c r="E24" s="24">
        <v>244</v>
      </c>
      <c r="F24" s="25">
        <v>1303</v>
      </c>
    </row>
    <row r="25" spans="1:6" s="21" customFormat="1" ht="12.75" customHeight="1">
      <c r="A25" s="19" t="s">
        <v>46</v>
      </c>
      <c r="B25" s="22">
        <v>1800</v>
      </c>
      <c r="C25" s="23">
        <v>2427</v>
      </c>
      <c r="D25" s="19" t="s">
        <v>47</v>
      </c>
      <c r="E25" s="22">
        <v>500</v>
      </c>
      <c r="F25" s="25"/>
    </row>
    <row r="26" spans="1:6" s="21" customFormat="1" ht="12.75" customHeight="1">
      <c r="A26" s="19" t="s">
        <v>48</v>
      </c>
      <c r="B26" s="22"/>
      <c r="C26" s="23"/>
      <c r="D26" s="19" t="s">
        <v>49</v>
      </c>
      <c r="E26" s="24">
        <v>440</v>
      </c>
      <c r="F26" s="25">
        <v>548</v>
      </c>
    </row>
    <row r="27" spans="1:6" s="21" customFormat="1" ht="12.75" customHeight="1">
      <c r="A27" s="19"/>
      <c r="B27" s="22"/>
      <c r="C27" s="23"/>
      <c r="D27" s="19" t="s">
        <v>50</v>
      </c>
      <c r="E27" s="24">
        <v>2250</v>
      </c>
      <c r="F27" s="25">
        <v>494</v>
      </c>
    </row>
    <row r="28" spans="1:6" s="29" customFormat="1" ht="12.75" customHeight="1">
      <c r="A28" s="26" t="s">
        <v>51</v>
      </c>
      <c r="B28" s="27">
        <f>SUM(B5,B20)</f>
        <v>30325</v>
      </c>
      <c r="C28" s="27">
        <f>SUM(C5,C20)</f>
        <v>40980</v>
      </c>
      <c r="D28" s="26" t="s">
        <v>52</v>
      </c>
      <c r="E28" s="28">
        <f>SUM(E5:E27)</f>
        <v>154152</v>
      </c>
      <c r="F28" s="28">
        <f>SUM(F5:F27)</f>
        <v>278823</v>
      </c>
    </row>
    <row r="29" spans="1:6" s="32" customFormat="1" ht="12.75" customHeight="1">
      <c r="A29" s="30" t="s">
        <v>53</v>
      </c>
      <c r="B29" s="31">
        <f>B30+B49+B50+B51</f>
        <v>111069</v>
      </c>
      <c r="C29" s="31">
        <f>C30+C49+C50+C51</f>
        <v>241160</v>
      </c>
      <c r="D29" s="30" t="s">
        <v>54</v>
      </c>
      <c r="E29" s="31">
        <f>E30+E35+E49</f>
        <v>3990</v>
      </c>
      <c r="F29" s="31">
        <f>F30+F35+F49</f>
        <v>2334</v>
      </c>
    </row>
    <row r="30" spans="1:6" s="21" customFormat="1" ht="12.75" customHeight="1">
      <c r="A30" s="33" t="s">
        <v>55</v>
      </c>
      <c r="B30" s="34">
        <f>SUM(B31:B48)</f>
        <v>108069</v>
      </c>
      <c r="C30" s="34">
        <f>SUM(C31:C48)</f>
        <v>235960</v>
      </c>
      <c r="D30" s="33" t="s">
        <v>56</v>
      </c>
      <c r="E30" s="35">
        <f>SUM(E31:E33)</f>
        <v>0</v>
      </c>
      <c r="F30" s="35">
        <f>SUM(F31:F33)</f>
        <v>234</v>
      </c>
    </row>
    <row r="31" spans="1:6" s="21" customFormat="1" ht="12.75" customHeight="1">
      <c r="A31" s="36" t="s">
        <v>57</v>
      </c>
      <c r="B31" s="22">
        <v>4301</v>
      </c>
      <c r="C31" s="35">
        <v>4104</v>
      </c>
      <c r="D31" s="33" t="s">
        <v>58</v>
      </c>
      <c r="E31" s="33"/>
      <c r="F31" s="35"/>
    </row>
    <row r="32" spans="1:6" s="21" customFormat="1" ht="12.75" customHeight="1">
      <c r="A32" s="36" t="s">
        <v>59</v>
      </c>
      <c r="B32" s="22">
        <v>215</v>
      </c>
      <c r="C32" s="35">
        <v>817</v>
      </c>
      <c r="D32" s="36" t="s">
        <v>60</v>
      </c>
      <c r="E32" s="36"/>
      <c r="F32" s="35">
        <v>68</v>
      </c>
    </row>
    <row r="33" spans="1:6" s="21" customFormat="1" ht="12.75" customHeight="1">
      <c r="A33" s="37" t="s">
        <v>61</v>
      </c>
      <c r="B33" s="22">
        <v>1188</v>
      </c>
      <c r="C33" s="38">
        <v>1188</v>
      </c>
      <c r="D33" s="36" t="s">
        <v>62</v>
      </c>
      <c r="E33" s="36"/>
      <c r="F33" s="35">
        <v>166</v>
      </c>
    </row>
    <row r="34" spans="1:6" s="21" customFormat="1" ht="12.75" customHeight="1">
      <c r="A34" s="37" t="s">
        <v>63</v>
      </c>
      <c r="B34" s="22"/>
      <c r="C34" s="38">
        <v>-1002</v>
      </c>
      <c r="D34" s="36"/>
      <c r="E34" s="36"/>
      <c r="F34" s="35"/>
    </row>
    <row r="35" spans="1:6" s="21" customFormat="1" ht="12.75" customHeight="1">
      <c r="A35" s="37" t="s">
        <v>64</v>
      </c>
      <c r="B35" s="22">
        <v>32943</v>
      </c>
      <c r="C35" s="35">
        <v>39818</v>
      </c>
      <c r="D35" s="33" t="s">
        <v>65</v>
      </c>
      <c r="E35" s="34">
        <f>SUM(E36:E48)</f>
        <v>0</v>
      </c>
      <c r="F35" s="34"/>
    </row>
    <row r="36" spans="1:6" s="21" customFormat="1" ht="12.75" customHeight="1">
      <c r="A36" s="39" t="s">
        <v>66</v>
      </c>
      <c r="B36" s="22">
        <v>923</v>
      </c>
      <c r="C36" s="35">
        <v>1156</v>
      </c>
      <c r="D36" s="36"/>
      <c r="E36" s="36"/>
      <c r="F36" s="38"/>
    </row>
    <row r="37" spans="1:6" s="21" customFormat="1" ht="12.75" customHeight="1">
      <c r="A37" s="37" t="s">
        <v>67</v>
      </c>
      <c r="B37" s="22">
        <v>12534</v>
      </c>
      <c r="C37" s="38">
        <v>15466</v>
      </c>
      <c r="D37" s="36"/>
      <c r="E37" s="36"/>
      <c r="F37" s="38"/>
    </row>
    <row r="38" spans="1:6" s="21" customFormat="1" ht="12.75" customHeight="1">
      <c r="A38" s="37" t="s">
        <v>68</v>
      </c>
      <c r="B38" s="22">
        <v>1575</v>
      </c>
      <c r="C38" s="38">
        <v>6755</v>
      </c>
      <c r="D38" s="37"/>
      <c r="E38" s="37"/>
      <c r="F38" s="38"/>
    </row>
    <row r="39" spans="1:6" s="21" customFormat="1" ht="12.75" customHeight="1">
      <c r="A39" s="39" t="s">
        <v>69</v>
      </c>
      <c r="B39" s="22">
        <v>584</v>
      </c>
      <c r="C39" s="38">
        <v>142</v>
      </c>
      <c r="D39" s="37"/>
      <c r="E39" s="37"/>
      <c r="F39" s="38"/>
    </row>
    <row r="40" spans="1:6" s="21" customFormat="1" ht="12.75" customHeight="1">
      <c r="A40" s="39" t="s">
        <v>70</v>
      </c>
      <c r="B40" s="22">
        <v>705</v>
      </c>
      <c r="C40" s="50">
        <v>1220</v>
      </c>
      <c r="D40" s="37"/>
      <c r="E40" s="37"/>
      <c r="F40" s="38"/>
    </row>
    <row r="41" spans="1:6" s="21" customFormat="1" ht="12.75" customHeight="1">
      <c r="A41" s="39" t="s">
        <v>71</v>
      </c>
      <c r="B41" s="22">
        <v>3590</v>
      </c>
      <c r="C41" s="50">
        <v>9413</v>
      </c>
      <c r="D41" s="37"/>
      <c r="E41" s="37"/>
      <c r="F41" s="38"/>
    </row>
    <row r="42" spans="1:6" s="21" customFormat="1" ht="12.75" customHeight="1">
      <c r="A42" s="39" t="s">
        <v>72</v>
      </c>
      <c r="B42" s="22">
        <v>13855</v>
      </c>
      <c r="C42" s="50">
        <v>19788</v>
      </c>
      <c r="D42" s="37"/>
      <c r="E42" s="37"/>
      <c r="F42" s="38"/>
    </row>
    <row r="43" spans="1:6" s="21" customFormat="1" ht="12.75" customHeight="1">
      <c r="A43" s="39" t="s">
        <v>73</v>
      </c>
      <c r="B43" s="22">
        <v>11758</v>
      </c>
      <c r="C43" s="50">
        <v>21080</v>
      </c>
      <c r="D43" s="37"/>
      <c r="E43" s="37"/>
      <c r="F43" s="38"/>
    </row>
    <row r="44" spans="1:6" s="21" customFormat="1" ht="12.75" customHeight="1">
      <c r="A44" s="39" t="s">
        <v>74</v>
      </c>
      <c r="B44" s="40">
        <v>1546</v>
      </c>
      <c r="C44" s="50">
        <v>2229</v>
      </c>
      <c r="D44" s="37"/>
      <c r="E44" s="37"/>
      <c r="F44" s="38"/>
    </row>
    <row r="45" spans="1:6" s="21" customFormat="1" ht="12.75" customHeight="1">
      <c r="A45" s="39" t="s">
        <v>75</v>
      </c>
      <c r="B45" s="22">
        <v>1116</v>
      </c>
      <c r="C45" s="50">
        <v>2292</v>
      </c>
      <c r="D45" s="37"/>
      <c r="E45" s="37"/>
      <c r="F45" s="38"/>
    </row>
    <row r="46" spans="1:6" s="21" customFormat="1" ht="12.75" customHeight="1">
      <c r="A46" s="39" t="s">
        <v>76</v>
      </c>
      <c r="B46" s="22"/>
      <c r="C46" s="50">
        <v>16565</v>
      </c>
      <c r="D46" s="37"/>
      <c r="E46" s="37"/>
      <c r="F46" s="38"/>
    </row>
    <row r="47" spans="1:6" s="21" customFormat="1" ht="12.75" customHeight="1">
      <c r="A47" s="37" t="s">
        <v>77</v>
      </c>
      <c r="B47" s="38"/>
      <c r="C47" s="38"/>
      <c r="D47" s="37"/>
      <c r="E47" s="37"/>
      <c r="F47" s="25"/>
    </row>
    <row r="48" spans="1:6" s="21" customFormat="1" ht="12.75" customHeight="1">
      <c r="A48" s="37" t="s">
        <v>78</v>
      </c>
      <c r="B48" s="38">
        <v>21236</v>
      </c>
      <c r="C48" s="38">
        <v>94929</v>
      </c>
      <c r="D48" s="36"/>
      <c r="E48" s="36"/>
      <c r="F48" s="25"/>
    </row>
    <row r="49" spans="1:6" s="21" customFormat="1" ht="12.75" customHeight="1">
      <c r="A49" s="39" t="s">
        <v>79</v>
      </c>
      <c r="B49" s="22">
        <v>3000</v>
      </c>
      <c r="C49" s="38">
        <v>5200</v>
      </c>
      <c r="D49" s="39" t="s">
        <v>80</v>
      </c>
      <c r="E49" s="22">
        <v>3990</v>
      </c>
      <c r="F49" s="25">
        <v>2100</v>
      </c>
    </row>
    <row r="50" spans="1:6" s="21" customFormat="1" ht="12.75" customHeight="1">
      <c r="A50" s="19" t="s">
        <v>81</v>
      </c>
      <c r="B50" s="41">
        <f>SUM(B51:B51)</f>
        <v>0</v>
      </c>
      <c r="C50" s="41">
        <f>SUM(C51:C51)</f>
        <v>0</v>
      </c>
      <c r="D50" s="39" t="s">
        <v>82</v>
      </c>
      <c r="E50" s="22"/>
      <c r="F50" s="25"/>
    </row>
    <row r="51" spans="1:6" s="21" customFormat="1" ht="12.75" customHeight="1">
      <c r="A51" s="19" t="s">
        <v>83</v>
      </c>
      <c r="B51" s="25"/>
      <c r="C51" s="25"/>
      <c r="D51" s="39"/>
      <c r="E51" s="22"/>
      <c r="F51" s="25"/>
    </row>
    <row r="52" spans="1:6" s="21" customFormat="1" ht="12.75" customHeight="1">
      <c r="A52" s="42" t="s">
        <v>84</v>
      </c>
      <c r="B52" s="43"/>
      <c r="C52" s="43">
        <v>95</v>
      </c>
      <c r="D52" s="44" t="s">
        <v>85</v>
      </c>
      <c r="E52" s="45">
        <f>B53-E28-E29</f>
        <v>-16748</v>
      </c>
      <c r="F52" s="45">
        <f>C53-F28-F29</f>
        <v>1078</v>
      </c>
    </row>
    <row r="53" spans="1:6" s="46" customFormat="1" ht="12.75" customHeight="1">
      <c r="A53" s="26" t="s">
        <v>86</v>
      </c>
      <c r="B53" s="31">
        <f>SUM(B28,B29,B52)</f>
        <v>141394</v>
      </c>
      <c r="C53" s="31">
        <f>SUM(C28,C29,C52)</f>
        <v>282235</v>
      </c>
      <c r="D53" s="26" t="s">
        <v>87</v>
      </c>
      <c r="E53" s="31">
        <f>SUM(E28,E29,E52)</f>
        <v>141394</v>
      </c>
      <c r="F53" s="31">
        <f>SUM(F28,F29,F52)</f>
        <v>282235</v>
      </c>
    </row>
    <row r="54" spans="1:6" s="8" customFormat="1" ht="19.5" customHeight="1">
      <c r="A54" s="51"/>
      <c r="B54" s="7"/>
      <c r="C54" s="7"/>
      <c r="D54" s="7"/>
      <c r="E54" s="7"/>
      <c r="F54" s="53" t="s">
        <v>168</v>
      </c>
    </row>
    <row r="55" spans="1:6" s="8" customFormat="1" ht="13.5">
      <c r="A55" s="7"/>
      <c r="B55" s="7"/>
      <c r="C55" s="7"/>
      <c r="D55" s="7"/>
      <c r="E55" s="7"/>
      <c r="F55" s="7"/>
    </row>
    <row r="56" s="8" customFormat="1" ht="13.5"/>
    <row r="57" s="8" customFormat="1" ht="13.5"/>
    <row r="58" s="8" customFormat="1" ht="13.5"/>
    <row r="59" s="8" customFormat="1" ht="13.5"/>
    <row r="60" s="8" customFormat="1" ht="13.5"/>
    <row r="61" s="8" customFormat="1" ht="13.5"/>
    <row r="62" s="8" customFormat="1" ht="13.5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pans="1:6" ht="14.25">
      <c r="A79" s="8"/>
      <c r="B79" s="8"/>
      <c r="C79" s="8"/>
      <c r="D79" s="8"/>
      <c r="E79" s="8"/>
      <c r="F79" s="8"/>
    </row>
    <row r="80" spans="1:6" ht="14.25">
      <c r="A80" s="8"/>
      <c r="B80" s="8"/>
      <c r="C80" s="8"/>
      <c r="D80" s="8"/>
      <c r="E80" s="8"/>
      <c r="F80" s="8"/>
    </row>
    <row r="81" spans="1:6" ht="14.25">
      <c r="A81" s="8"/>
      <c r="B81" s="8"/>
      <c r="C81" s="8"/>
      <c r="D81" s="8"/>
      <c r="E81" s="8"/>
      <c r="F81" s="8"/>
    </row>
  </sheetData>
  <sheetProtection/>
  <mergeCells count="3">
    <mergeCell ref="A1:F1"/>
    <mergeCell ref="A3:B3"/>
    <mergeCell ref="D3:F3"/>
  </mergeCells>
  <printOptions horizontalCentered="1" verticalCentered="1"/>
  <pageMargins left="0.5905511811023623" right="0.3937007874015748" top="0.8267716535433072" bottom="0.5905511811023623" header="0.6692913385826772" footer="0.5118110236220472"/>
  <pageSetup firstPageNumber="14" useFirstPageNumber="1" horizontalDpi="600" verticalDpi="600" orientation="portrait" paperSize="9" r:id="rId1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F44" sqref="F44"/>
    </sheetView>
  </sheetViews>
  <sheetFormatPr defaultColWidth="8.625" defaultRowHeight="14.25"/>
  <cols>
    <col min="1" max="1" width="32.875" style="2" customWidth="1"/>
    <col min="2" max="2" width="8.50390625" style="2" hidden="1" customWidth="1"/>
    <col min="3" max="3" width="8.75390625" style="2" customWidth="1"/>
    <col min="4" max="4" width="31.75390625" style="2" customWidth="1"/>
    <col min="5" max="5" width="8.625" style="2" hidden="1" customWidth="1"/>
    <col min="6" max="6" width="9.125" style="2" customWidth="1"/>
    <col min="7" max="32" width="9.00390625" style="2" bestFit="1" customWidth="1"/>
    <col min="33" max="16384" width="8.625" style="2" customWidth="1"/>
  </cols>
  <sheetData>
    <row r="1" spans="1:6" ht="24.75" customHeight="1">
      <c r="A1" s="59" t="s">
        <v>88</v>
      </c>
      <c r="B1" s="59"/>
      <c r="C1" s="59"/>
      <c r="D1" s="59"/>
      <c r="E1" s="59"/>
      <c r="F1" s="59"/>
    </row>
    <row r="2" spans="1:6" ht="18" customHeight="1">
      <c r="A2" s="3" t="s">
        <v>0</v>
      </c>
      <c r="B2" s="3"/>
      <c r="C2" s="3"/>
      <c r="D2" s="60" t="s">
        <v>89</v>
      </c>
      <c r="E2" s="60"/>
      <c r="F2" s="60"/>
    </row>
    <row r="3" spans="1:6" ht="19.5" customHeight="1">
      <c r="A3" s="61" t="s">
        <v>166</v>
      </c>
      <c r="B3" s="61"/>
      <c r="C3" s="12"/>
      <c r="D3" s="61" t="s">
        <v>167</v>
      </c>
      <c r="E3" s="61"/>
      <c r="F3" s="61"/>
    </row>
    <row r="4" spans="1:6" ht="19.5" customHeight="1">
      <c r="A4" s="12" t="s">
        <v>90</v>
      </c>
      <c r="B4" s="12" t="s">
        <v>3</v>
      </c>
      <c r="C4" s="12" t="s">
        <v>4</v>
      </c>
      <c r="D4" s="12" t="s">
        <v>90</v>
      </c>
      <c r="E4" s="12" t="s">
        <v>3</v>
      </c>
      <c r="F4" s="12" t="s">
        <v>4</v>
      </c>
    </row>
    <row r="5" spans="1:6" ht="15" customHeight="1">
      <c r="A5" s="4" t="s">
        <v>91</v>
      </c>
      <c r="B5" s="13"/>
      <c r="C5" s="13"/>
      <c r="D5" s="4" t="s">
        <v>92</v>
      </c>
      <c r="E5" s="13">
        <f>SUM(E6)</f>
        <v>450</v>
      </c>
      <c r="F5" s="13">
        <f>SUM(F6)</f>
        <v>582</v>
      </c>
    </row>
    <row r="6" spans="1:6" ht="15" customHeight="1">
      <c r="A6" s="4" t="s">
        <v>93</v>
      </c>
      <c r="B6" s="13"/>
      <c r="C6" s="13"/>
      <c r="D6" s="4" t="s">
        <v>94</v>
      </c>
      <c r="E6" s="4">
        <v>450</v>
      </c>
      <c r="F6" s="13">
        <v>582</v>
      </c>
    </row>
    <row r="7" spans="1:6" ht="15" customHeight="1">
      <c r="A7" s="4" t="s">
        <v>95</v>
      </c>
      <c r="B7" s="13"/>
      <c r="C7" s="13"/>
      <c r="D7" s="5" t="s">
        <v>96</v>
      </c>
      <c r="E7" s="4"/>
      <c r="F7" s="13"/>
    </row>
    <row r="8" spans="1:6" ht="15" customHeight="1">
      <c r="A8" s="4" t="s">
        <v>97</v>
      </c>
      <c r="B8" s="13"/>
      <c r="C8" s="13"/>
      <c r="D8" s="4" t="s">
        <v>98</v>
      </c>
      <c r="E8" s="13">
        <f>SUM(E9:E10)</f>
        <v>0</v>
      </c>
      <c r="F8" s="13">
        <f>SUM(F9:F10)</f>
        <v>31</v>
      </c>
    </row>
    <row r="9" spans="1:6" ht="15" customHeight="1">
      <c r="A9" s="4" t="s">
        <v>99</v>
      </c>
      <c r="B9" s="13"/>
      <c r="C9" s="13"/>
      <c r="D9" s="4" t="s">
        <v>100</v>
      </c>
      <c r="E9" s="4"/>
      <c r="F9" s="13">
        <v>31</v>
      </c>
    </row>
    <row r="10" spans="1:6" ht="15" customHeight="1">
      <c r="A10" s="4" t="s">
        <v>101</v>
      </c>
      <c r="B10" s="13"/>
      <c r="C10" s="13">
        <v>38</v>
      </c>
      <c r="D10" s="4" t="s">
        <v>102</v>
      </c>
      <c r="E10" s="4"/>
      <c r="F10" s="13"/>
    </row>
    <row r="11" spans="1:6" ht="15" customHeight="1">
      <c r="A11" s="4" t="s">
        <v>103</v>
      </c>
      <c r="B11" s="13"/>
      <c r="C11" s="13"/>
      <c r="D11" s="4" t="s">
        <v>104</v>
      </c>
      <c r="E11" s="13">
        <f>SUM(E12:E14)</f>
        <v>0</v>
      </c>
      <c r="F11" s="13">
        <f>SUM(F12:F14)</f>
        <v>3334</v>
      </c>
    </row>
    <row r="12" spans="1:6" ht="15" customHeight="1">
      <c r="A12" s="4" t="s">
        <v>105</v>
      </c>
      <c r="B12" s="13"/>
      <c r="C12" s="13"/>
      <c r="D12" s="4" t="s">
        <v>106</v>
      </c>
      <c r="E12" s="4"/>
      <c r="F12" s="13">
        <v>2601</v>
      </c>
    </row>
    <row r="13" spans="1:6" ht="15" customHeight="1">
      <c r="A13" s="4" t="s">
        <v>107</v>
      </c>
      <c r="B13" s="13"/>
      <c r="C13" s="13"/>
      <c r="D13" s="4" t="s">
        <v>108</v>
      </c>
      <c r="E13" s="4"/>
      <c r="F13" s="13">
        <v>100</v>
      </c>
    </row>
    <row r="14" spans="1:6" ht="15" customHeight="1">
      <c r="A14" s="4" t="s">
        <v>109</v>
      </c>
      <c r="B14" s="13">
        <v>450</v>
      </c>
      <c r="C14" s="13">
        <v>552</v>
      </c>
      <c r="D14" s="4" t="s">
        <v>110</v>
      </c>
      <c r="E14" s="4"/>
      <c r="F14" s="13">
        <v>633</v>
      </c>
    </row>
    <row r="15" spans="1:6" ht="15" customHeight="1">
      <c r="A15" s="4" t="s">
        <v>111</v>
      </c>
      <c r="B15" s="13"/>
      <c r="C15" s="13"/>
      <c r="D15" s="4" t="s">
        <v>112</v>
      </c>
      <c r="E15" s="13">
        <f>SUM(E16:E22)</f>
        <v>20850</v>
      </c>
      <c r="F15" s="13">
        <f>SUM(F16:F22)</f>
        <v>33980</v>
      </c>
    </row>
    <row r="16" spans="1:6" ht="15" customHeight="1">
      <c r="A16" s="4" t="s">
        <v>113</v>
      </c>
      <c r="B16" s="13"/>
      <c r="C16" s="13"/>
      <c r="D16" s="4" t="s">
        <v>114</v>
      </c>
      <c r="E16" s="4"/>
      <c r="F16" s="13"/>
    </row>
    <row r="17" spans="1:6" ht="15" customHeight="1">
      <c r="A17" s="4" t="s">
        <v>115</v>
      </c>
      <c r="B17" s="13"/>
      <c r="C17" s="13"/>
      <c r="D17" s="4" t="s">
        <v>116</v>
      </c>
      <c r="E17" s="4">
        <v>20000</v>
      </c>
      <c r="F17" s="13">
        <v>28223</v>
      </c>
    </row>
    <row r="18" spans="1:6" ht="15" customHeight="1">
      <c r="A18" s="4" t="s">
        <v>117</v>
      </c>
      <c r="B18" s="13"/>
      <c r="C18" s="13">
        <v>10</v>
      </c>
      <c r="D18" s="4" t="s">
        <v>118</v>
      </c>
      <c r="E18" s="4"/>
      <c r="F18" s="13">
        <v>669</v>
      </c>
    </row>
    <row r="19" spans="1:6" ht="15" customHeight="1">
      <c r="A19" s="4" t="s">
        <v>119</v>
      </c>
      <c r="B19" s="13"/>
      <c r="C19" s="13"/>
      <c r="D19" s="4" t="s">
        <v>120</v>
      </c>
      <c r="E19" s="4"/>
      <c r="F19" s="13"/>
    </row>
    <row r="20" spans="1:6" ht="15" customHeight="1">
      <c r="A20" s="4" t="s">
        <v>121</v>
      </c>
      <c r="B20" s="13"/>
      <c r="C20" s="13"/>
      <c r="D20" s="4" t="s">
        <v>122</v>
      </c>
      <c r="E20" s="4"/>
      <c r="F20" s="13"/>
    </row>
    <row r="21" spans="1:6" ht="15" customHeight="1">
      <c r="A21" s="4" t="s">
        <v>123</v>
      </c>
      <c r="B21" s="13"/>
      <c r="C21" s="13">
        <v>56</v>
      </c>
      <c r="D21" s="4" t="s">
        <v>124</v>
      </c>
      <c r="E21" s="4"/>
      <c r="F21" s="13">
        <v>3281</v>
      </c>
    </row>
    <row r="22" spans="1:6" ht="15" customHeight="1">
      <c r="A22" s="4" t="s">
        <v>125</v>
      </c>
      <c r="B22" s="13"/>
      <c r="C22" s="13"/>
      <c r="D22" s="4" t="s">
        <v>126</v>
      </c>
      <c r="E22" s="4">
        <v>850</v>
      </c>
      <c r="F22" s="13">
        <v>1807</v>
      </c>
    </row>
    <row r="23" spans="1:6" ht="15" customHeight="1">
      <c r="A23" s="4" t="s">
        <v>127</v>
      </c>
      <c r="B23" s="13"/>
      <c r="C23" s="13">
        <v>600</v>
      </c>
      <c r="D23" s="4" t="s">
        <v>128</v>
      </c>
      <c r="E23" s="13">
        <f>SUM(E24:E32)</f>
        <v>0</v>
      </c>
      <c r="F23" s="13">
        <f>SUM(F24:F32)</f>
        <v>4062</v>
      </c>
    </row>
    <row r="24" spans="1:6" ht="15" customHeight="1">
      <c r="A24" s="4" t="s">
        <v>129</v>
      </c>
      <c r="B24" s="13"/>
      <c r="C24" s="13"/>
      <c r="D24" s="4" t="s">
        <v>130</v>
      </c>
      <c r="E24" s="4"/>
      <c r="F24" s="13"/>
    </row>
    <row r="25" spans="1:6" ht="15" customHeight="1">
      <c r="A25" s="4" t="s">
        <v>131</v>
      </c>
      <c r="B25" s="13"/>
      <c r="C25" s="13">
        <v>649</v>
      </c>
      <c r="D25" s="4" t="s">
        <v>132</v>
      </c>
      <c r="E25" s="4"/>
      <c r="F25" s="13">
        <v>60</v>
      </c>
    </row>
    <row r="26" spans="1:6" ht="15" customHeight="1">
      <c r="A26" s="4" t="s">
        <v>133</v>
      </c>
      <c r="B26" s="13"/>
      <c r="C26" s="13"/>
      <c r="D26" s="14" t="s">
        <v>134</v>
      </c>
      <c r="E26" s="4"/>
      <c r="F26" s="13">
        <v>46</v>
      </c>
    </row>
    <row r="27" spans="1:6" ht="15" customHeight="1">
      <c r="A27" s="4" t="s">
        <v>135</v>
      </c>
      <c r="B27" s="13"/>
      <c r="C27" s="13"/>
      <c r="D27" s="15" t="s">
        <v>136</v>
      </c>
      <c r="E27" s="4"/>
      <c r="F27" s="13">
        <v>100</v>
      </c>
    </row>
    <row r="28" spans="1:6" ht="15" customHeight="1">
      <c r="A28" s="4" t="s">
        <v>137</v>
      </c>
      <c r="B28" s="13">
        <v>20000</v>
      </c>
      <c r="C28" s="13">
        <v>28977</v>
      </c>
      <c r="D28" s="15" t="s">
        <v>138</v>
      </c>
      <c r="E28" s="4"/>
      <c r="F28" s="13">
        <v>120</v>
      </c>
    </row>
    <row r="29" spans="1:6" ht="15" customHeight="1">
      <c r="A29" s="4" t="s">
        <v>139</v>
      </c>
      <c r="B29" s="13"/>
      <c r="C29" s="13"/>
      <c r="D29" s="15" t="s">
        <v>140</v>
      </c>
      <c r="E29" s="4"/>
      <c r="F29" s="13">
        <v>3736</v>
      </c>
    </row>
    <row r="30" spans="1:6" ht="15" customHeight="1">
      <c r="A30" s="4" t="s">
        <v>141</v>
      </c>
      <c r="B30" s="13"/>
      <c r="C30" s="13"/>
      <c r="D30" s="15" t="s">
        <v>142</v>
      </c>
      <c r="E30" s="4"/>
      <c r="F30" s="13"/>
    </row>
    <row r="31" spans="1:6" ht="15" customHeight="1">
      <c r="A31" s="4" t="s">
        <v>143</v>
      </c>
      <c r="B31" s="13"/>
      <c r="C31" s="13"/>
      <c r="D31" s="15" t="s">
        <v>144</v>
      </c>
      <c r="E31" s="4"/>
      <c r="F31" s="13"/>
    </row>
    <row r="32" spans="1:6" ht="15" customHeight="1">
      <c r="A32" s="4" t="s">
        <v>145</v>
      </c>
      <c r="B32" s="13">
        <v>850</v>
      </c>
      <c r="C32" s="13">
        <v>1807</v>
      </c>
      <c r="D32" s="15" t="s">
        <v>146</v>
      </c>
      <c r="E32" s="4"/>
      <c r="F32" s="13"/>
    </row>
    <row r="33" spans="1:6" ht="15" customHeight="1">
      <c r="A33" s="4" t="s">
        <v>147</v>
      </c>
      <c r="B33" s="13"/>
      <c r="C33" s="13">
        <v>14</v>
      </c>
      <c r="D33" s="14" t="s">
        <v>148</v>
      </c>
      <c r="E33" s="4"/>
      <c r="F33" s="13">
        <f>SUM(F34)</f>
        <v>14</v>
      </c>
    </row>
    <row r="34" spans="1:6" ht="15" customHeight="1">
      <c r="A34" s="4" t="s">
        <v>149</v>
      </c>
      <c r="B34" s="13"/>
      <c r="C34" s="13"/>
      <c r="D34" s="15" t="s">
        <v>150</v>
      </c>
      <c r="E34" s="4"/>
      <c r="F34" s="13">
        <v>14</v>
      </c>
    </row>
    <row r="35" spans="1:6" ht="15" customHeight="1">
      <c r="A35" s="4" t="s">
        <v>151</v>
      </c>
      <c r="B35" s="13"/>
      <c r="C35" s="13"/>
      <c r="D35" s="14" t="s">
        <v>152</v>
      </c>
      <c r="E35" s="4"/>
      <c r="F35" s="13">
        <f>SUM(F36:F37)</f>
        <v>57</v>
      </c>
    </row>
    <row r="36" spans="1:6" ht="15" customHeight="1">
      <c r="A36" s="4" t="s">
        <v>153</v>
      </c>
      <c r="B36" s="13"/>
      <c r="C36" s="13"/>
      <c r="D36" s="14" t="s">
        <v>154</v>
      </c>
      <c r="E36" s="4"/>
      <c r="F36" s="13">
        <v>57</v>
      </c>
    </row>
    <row r="37" spans="1:6" s="1" customFormat="1" ht="15" customHeight="1">
      <c r="A37" s="13" t="s">
        <v>155</v>
      </c>
      <c r="B37" s="13"/>
      <c r="C37" s="13">
        <v>17077</v>
      </c>
      <c r="D37" s="15" t="s">
        <v>156</v>
      </c>
      <c r="E37" s="4"/>
      <c r="F37" s="13"/>
    </row>
    <row r="38" spans="1:6" ht="15" customHeight="1">
      <c r="A38" s="4" t="s">
        <v>157</v>
      </c>
      <c r="B38" s="13"/>
      <c r="C38" s="13">
        <v>26</v>
      </c>
      <c r="D38" s="4" t="s">
        <v>158</v>
      </c>
      <c r="E38" s="13">
        <f>SUM(E39:E40)</f>
        <v>0</v>
      </c>
      <c r="F38" s="13">
        <f>SUM(F39:F40)</f>
        <v>1282</v>
      </c>
    </row>
    <row r="39" spans="1:6" ht="15" customHeight="1">
      <c r="A39" s="4"/>
      <c r="B39" s="13"/>
      <c r="C39" s="13"/>
      <c r="D39" s="4" t="s">
        <v>159</v>
      </c>
      <c r="E39" s="4"/>
      <c r="F39" s="13">
        <v>234</v>
      </c>
    </row>
    <row r="40" spans="1:6" ht="15" customHeight="1">
      <c r="A40" s="4"/>
      <c r="B40" s="13"/>
      <c r="C40" s="13"/>
      <c r="D40" s="15" t="s">
        <v>160</v>
      </c>
      <c r="E40" s="4"/>
      <c r="F40" s="13">
        <v>1048</v>
      </c>
    </row>
    <row r="41" spans="1:6" ht="15" customHeight="1">
      <c r="A41" s="4"/>
      <c r="B41" s="13"/>
      <c r="C41" s="13"/>
      <c r="D41" s="14" t="s">
        <v>161</v>
      </c>
      <c r="E41" s="4"/>
      <c r="F41" s="13">
        <v>3477</v>
      </c>
    </row>
    <row r="42" spans="1:6" ht="15" customHeight="1">
      <c r="A42" s="4"/>
      <c r="B42" s="13"/>
      <c r="C42" s="13"/>
      <c r="D42" s="14" t="s">
        <v>162</v>
      </c>
      <c r="E42" s="4"/>
      <c r="F42" s="13">
        <v>2987</v>
      </c>
    </row>
    <row r="43" spans="1:6" ht="15" customHeight="1">
      <c r="A43" s="16" t="s">
        <v>51</v>
      </c>
      <c r="B43" s="13">
        <f>SUM(B5:B38)</f>
        <v>21300</v>
      </c>
      <c r="C43" s="13">
        <f>SUM(C5:C42)</f>
        <v>49806</v>
      </c>
      <c r="D43" s="16" t="s">
        <v>52</v>
      </c>
      <c r="E43" s="17">
        <f>E5+E7+E8+E11+E15+E23+E35+E38+E42</f>
        <v>21300</v>
      </c>
      <c r="F43" s="54">
        <f>F5+F7+F8+F11+F15+F23+F33+F35+F38+F41+F42</f>
        <v>49806</v>
      </c>
    </row>
    <row r="44" ht="14.25">
      <c r="F44" s="52" t="s">
        <v>169</v>
      </c>
    </row>
  </sheetData>
  <sheetProtection/>
  <mergeCells count="4">
    <mergeCell ref="A1:F1"/>
    <mergeCell ref="D2:F2"/>
    <mergeCell ref="A3:B3"/>
    <mergeCell ref="D3:F3"/>
  </mergeCells>
  <printOptions horizontalCentered="1" verticalCentered="1"/>
  <pageMargins left="0.6692913385826772" right="0.3937007874015748" top="0.8661417322834646" bottom="0.8661417322834646" header="0.7086614173228347" footer="0.5118110236220472"/>
  <pageSetup horizontalDpi="600" verticalDpi="600" orientation="portrait" paperSize="9" r:id="rId1"/>
  <headerFooter alignWithMargins="0"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paczj</cp:lastModifiedBy>
  <cp:lastPrinted>2015-05-12T14:22:06Z</cp:lastPrinted>
  <dcterms:created xsi:type="dcterms:W3CDTF">1996-12-17T01:32:42Z</dcterms:created>
  <dcterms:modified xsi:type="dcterms:W3CDTF">2015-06-01T08:33:12Z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